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FID ROI Calculator" sheetId="1" state="visible" r:id="rId3"/>
    <sheet name="Sources &amp; Methodolog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Proud Tek</author>
  </authors>
  <commentList>
    <comment ref="C7" authorId="0">
      <text>
        <r>
          <rPr>
            <sz val="10"/>
            <rFont val="Arial"/>
            <family val="2"/>
          </rPr>
          <t xml:space="preserve">How many individual items per year need an RFID tag or label. Match this to your actual annual unit volume across the SKUs in scope.</t>
        </r>
      </text>
    </comment>
    <comment ref="C8" authorId="0">
      <text>
        <r>
          <rPr>
            <sz val="10"/>
            <rFont val="Arial"/>
            <family val="2"/>
          </rPr>
          <t xml:space="preserve">12 = monthly cycle counts, 4 = quarterly, 52 = weekly. Use your current count cadence.</t>
        </r>
      </text>
    </comment>
    <comment ref="C9" authorId="0">
      <text>
        <r>
          <rPr>
            <sz val="10"/>
            <rFont val="Arial"/>
            <family val="2"/>
          </rPr>
          <t xml:space="preserve">Total staff-hours (not headcount) to complete one full physical count with your current barcode or manual process.</t>
        </r>
      </text>
    </comment>
    <comment ref="C10" authorId="0">
      <text>
        <r>
          <rPr>
            <sz val="10"/>
            <rFont val="Arial"/>
            <family val="2"/>
          </rPr>
          <t xml:space="preserve">Wage plus payroll tax/benefits burden. Use your actual fully-loaded rate, not just base wage.</t>
        </r>
      </text>
    </comment>
    <comment ref="C11" authorId="0">
      <text>
        <r>
          <rPr>
            <sz val="10"/>
            <rFont val="Arial"/>
            <family val="2"/>
          </rPr>
          <t xml:space="preserve">Revenue of the product category / store / DC this inventory count and shrinkage figure covers.</t>
        </r>
      </text>
    </comment>
    <comment ref="C12" authorId="0">
      <text>
        <r>
          <rPr>
            <sz val="10"/>
            <rFont val="Arial"/>
            <family val="2"/>
          </rPr>
          <t xml:space="preserve">Industry average retail shrinkage is commonly cited around 1.4-1.6% of revenue (National Retail Federation Security Survey). Replace with your own if known.</t>
        </r>
      </text>
    </comment>
    <comment ref="C15" authorId="0">
      <text>
        <r>
          <rPr>
            <sz val="10"/>
            <rFont val="Arial"/>
            <family val="2"/>
          </rPr>
          <t xml:space="preserve">Source: Proud Tek UHF tag guide — “$0.03-$0.08 per tag for retail item-level tagging... where millions of tags are deployed annually.” Lower-volume programmes (thousands to hundreds of thousands, not millions) typically run higher — $0.08 is a moderate-volume default. Use your own quote from proudtek.com/tools/rfid-tag-cost-estimator/ or an RFQ for an exact number.</t>
        </r>
      </text>
    </comment>
    <comment ref="C16" authorId="0">
      <text>
        <r>
          <rPr>
            <sz val="10"/>
            <rFont val="Arial"/>
            <family val="2"/>
          </rPr>
          <t xml:space="preserve">Source: Proud Tek reader &amp; writer selection guide — enterprise fixed UHF reader tier runs $700-3,500 per reader (hardware only). $3,500 assumes one mid-range fixed reader install; add more for multi-reader or portal deployments — see the guide for the $8,000-24,000/door portal-system tier.</t>
        </r>
      </text>
    </comment>
    <comment ref="C17" authorId="0">
      <text>
        <r>
          <rPr>
            <sz val="10"/>
            <rFont val="Arial"/>
            <family val="2"/>
          </rPr>
          <t xml:space="preserve">Industry-reported range is commonly 90-95% (an 8-hour manual count often drops to 30-45 minutes with RFID). 90% is a conservative pick within that range — see Sources tab.</t>
        </r>
      </text>
    </comment>
    <comment ref="C18" authorId="0">
      <text>
        <r>
          <rPr>
            <sz val="10"/>
            <rFont val="Arial"/>
            <family val="2"/>
          </rPr>
          <t xml:space="preserve">Auburn University RFID Lab research: RFID raises inventory accuracy from an average of 63% to 95% (some deployments report 98%+). Shown for reference — does not feed the dollar calculations below, since accuracy gains show up as fewer stockouts/markdowns, which are highly category-specific.</t>
        </r>
      </text>
    </comment>
    <comment ref="C19" authorId="0">
      <text>
        <r>
          <rPr>
            <sz val="10"/>
            <rFont val="Arial"/>
            <family val="2"/>
          </rPr>
          <t xml:space="preserve">Auburn University RFID Lab reports store shortage rate reduced by up to 50% in studied deployments. 20% is a conservative default — raise it if your loss-prevention team has reason to expect more (source tagging, EAS integration, etc.).</t>
        </r>
      </text>
    </comment>
  </commentList>
</comments>
</file>

<file path=xl/sharedStrings.xml><?xml version="1.0" encoding="utf-8"?>
<sst xmlns="http://schemas.openxmlformats.org/spreadsheetml/2006/main" count="48" uniqueCount="48">
  <si>
    <t xml:space="preserve">RFID Deployment ROI Calculator</t>
  </si>
  <si>
    <t xml:space="preserve">Proud Tek — proudtek.com — industry-reference planning tool, not a guarantee of savings</t>
  </si>
  <si>
    <t xml:space="preserve">Blue cells on yellow are editable assumptions — replace the defaults with your own numbers. Black cells are calculated automatically from the assumptions above them. Defaults are industry-reference benchmarks (see Sources &amp; Methodology tab), not a promise of what your operation will achieve.</t>
  </si>
  <si>
    <t xml:space="preserve">1. Your operation today</t>
  </si>
  <si>
    <t xml:space="preserve">Annual tag/label volume (units to be tagged)</t>
  </si>
  <si>
    <t xml:space="preserve">Physical inventory counts per year</t>
  </si>
  <si>
    <t xml:space="preserve">Staff-hours per full count today (barcode/manual)</t>
  </si>
  <si>
    <t xml:space="preserve">Fully-loaded labor cost per hour (USD)</t>
  </si>
  <si>
    <t xml:space="preserve">Annual revenue exposed to this inventory (USD)</t>
  </si>
  <si>
    <t xml:space="preserve">Current annual shrinkage rate (% of revenue)</t>
  </si>
  <si>
    <t xml:space="preserve">2. RFID deployment assumptions</t>
  </si>
  <si>
    <t xml:space="preserve">RFID tag/label unit cost (USD)</t>
  </si>
  <si>
    <t xml:space="preserve">One-time reader/infrastructure cost (USD)</t>
  </si>
  <si>
    <t xml:space="preserve">Inventory count time reduction with RFID</t>
  </si>
  <si>
    <t xml:space="preserve">Post-RFID inventory record accuracy</t>
  </si>
  <si>
    <t xml:space="preserve">Shrinkage reduction with RFID</t>
  </si>
  <si>
    <t xml:space="preserve">3. Calculated results</t>
  </si>
  <si>
    <t xml:space="preserve">Annual tag cost</t>
  </si>
  <si>
    <t xml:space="preserve">Current annual counting labor cost</t>
  </si>
  <si>
    <t xml:space="preserve">New annual counting labor cost with RFID</t>
  </si>
  <si>
    <t xml:space="preserve">Annual labor savings</t>
  </si>
  <si>
    <t xml:space="preserve">Current annual shrinkage (USD)</t>
  </si>
  <si>
    <t xml:space="preserve">New annual shrinkage with RFID (USD)</t>
  </si>
  <si>
    <t xml:space="preserve">Annual shrinkage savings</t>
  </si>
  <si>
    <t xml:space="preserve">Total annual savings (labor + shrinkage)</t>
  </si>
  <si>
    <t xml:space="preserve">Year-1 net (savings minus tag cost minus infrastructure)</t>
  </si>
  <si>
    <t xml:space="preserve">Payback period (months)</t>
  </si>
  <si>
    <t xml:space="preserve">3-year cumulative net savings</t>
  </si>
  <si>
    <t xml:space="preserve">3-year ROI (%)</t>
  </si>
  <si>
    <t xml:space="preserve">This tool models labor and shrinkage savings only. It excludes stockout-reduction revenue, markdown-avoidance, omnichannel/ship-from-store enablement, and other benefits documented in the Sources tab — a conservative choice, since those are highly category- and execution-specific. Real results depend on tagging discipline, reader placement, staff training, and how the accuracy gain is actually used operationally. This is a planning estimate, not a guarantee.</t>
  </si>
  <si>
    <t xml:space="preserve">Sources &amp; Methodology</t>
  </si>
  <si>
    <t xml:space="preserve">Inventory accuracy: 63% → 95%</t>
  </si>
  <si>
    <t xml:space="preserve">Auburn University RFID Lab. Cited across multiple industry summaries of Auburn RFID Lab / GS1 US research programs. Some individual deployments (e.g. Lululemon) report 98%+.</t>
  </si>
  <si>
    <t xml:space="preserve">Order accuracy: 99.9% with EPC/RFID vs. 69% error rate without</t>
  </si>
  <si>
    <t xml:space="preserve">“New Study from the Auburn University RFID Lab and GS1 US Confirms RFID Enables Nearly 100% Order Accuracy for Retail,” PR Newswire / GS1 US, and the underlying Auburn RFID Lab Inventory Accuracy whitepaper (rfid.auburn.edu).</t>
  </si>
  <si>
    <t xml:space="preserve">Store shrinkage reduced up to 50%</t>
  </si>
  <si>
    <t xml:space="preserve">Auburn University RFID Lab research on store-level shortage rate reduction. This ROI model defaults to a conservative 20% (editable) rather than the top of the cited range.</t>
  </si>
  <si>
    <t xml:space="preserve">Inventory count time reduction: ~90-95%</t>
  </si>
  <si>
    <t xml:space="preserve">Widely reported across multiple industry sources: an 8-hour manual/barcode count commonly drops to 30-45 minutes with RFID (a 90-95% time reduction). Individual retailer case studies (e.g. Zara: ~90% stock-take time reduction) are directionally consistent. This model defaults to a conservative 90%.</t>
  </si>
  <si>
    <t xml:space="preserve">Out-of-stock reduction up to 50%</t>
  </si>
  <si>
    <t xml:space="preserve">Auburn University RFID Lab. Not modeled as a dollar figure in this tool — stockout-recovery revenue is highly category- and margin-specific; shown for context only.</t>
  </si>
  <si>
    <t xml:space="preserve">Typical payback period: 18-24 months (warehouse-only deployments)</t>
  </si>
  <si>
    <t xml:space="preserve">Industry-reported range for warehouse/DC-only RFID deployments driven by labor savings, reduced errors and improved turnover. Retail item-level deployments with strong shrinkage exposure often report faster paybacks; this model calculates your own payback from your inputs rather than assuming a fixed period.</t>
  </si>
  <si>
    <t xml:space="preserve">RFID tag/label unit cost default ($0.08)</t>
  </si>
  <si>
    <t xml:space="preserve">Proud Tek UHF tag guide (proudtek.com/products/rfid-tags/ family pages): “$0.03-$0.08 per tag for retail item-level tagging... where millions of tags are deployed annually.” This model defaults higher ($0.08) as a moderate-volume planning figure, since most first-year deployments run in the thousands-to-hundreds-of-thousands range, not millions. Use proudtek.com/tools/rfid-tag-cost-estimator/ or request a quote for your exact chip/volume.</t>
  </si>
  <si>
    <t xml:space="preserve">Reader/infrastructure cost default ($3,500)</t>
  </si>
  <si>
    <t xml:space="preserve">Proud Tek RFID reader &amp; writer selection guide: enterprise fixed UHF reader tier runs $700-3,500 per reader (hardware only); a 4-antenna install lands $1,600-5,200 before labor. Full 3-year total cost of ownership typically runs 2.2-3.5x the reader hardware spend (antennas, cabling, middleware, labor, maintenance) — not included in this simplified model.</t>
  </si>
  <si>
    <t xml:space="preserve">Disclaimer: figures above are industry-reference benchmarks assembled from public research and Proud Tek's own published cost guides, current as of mid-2026. They are planning inputs, not a guarantee — actual results vary by product category, tagging discipline, and execution quality. This tool does not constitute financial or investment advice.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</si>
</sst>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"/>
    <numFmt numFmtId="167" formatCode="0.0"/>
    <numFmt numFmtId="168" formatCode="\$#,##0.00"/>
    <numFmt numFmtId="169" formatCode="\$#,##0"/>
    <numFmt numFmtId="170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Arial"/>
      <family val="0"/>
      <charset val="1"/>
    </font>
    <font>
      <i val="true"/>
      <sz val="9"/>
      <color rgb="FF666666"/>
      <name val="Arial"/>
      <family val="0"/>
      <charset val="1"/>
    </font>
    <font>
      <i val="true"/>
      <sz val="9"/>
      <color rgb="FF7F6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0B6E4F"/>
      <name val="Arial"/>
      <family val="0"/>
      <charset val="1"/>
    </font>
    <font>
      <sz val="10"/>
      <name val="Arial"/>
      <family val="2"/>
    </font>
    <font>
      <b val="true"/>
      <sz val="16"/>
      <color rgb="FF1F4E79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E2EFDA"/>
      </patternFill>
    </fill>
    <fill>
      <patternFill patternType="solid">
        <fgColor rgb="FFD9E2F3"/>
        <bgColor rgb="FFE2EFDA"/>
      </patternFill>
    </fill>
    <fill>
      <patternFill patternType="solid">
        <fgColor rgb="FFE2EFDA"/>
        <bgColor rgb="FFD9E2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B6E4F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6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58"/>
  </cols>
  <sheetData>
    <row r="1" customFormat="false" ht="30" hidden="false" customHeight="true" outlineLevel="0" collapsed="false">
      <c r="B1" s="2" t="s">
        <v>0</v>
      </c>
      <c r="C1" s="2"/>
      <c r="D1" s="2"/>
      <c r="E1" s="2"/>
    </row>
    <row r="2" customFormat="false" ht="15" hidden="false" customHeight="true" outlineLevel="0" collapsed="false">
      <c r="B2" s="3" t="s">
        <v>1</v>
      </c>
      <c r="C2" s="3"/>
      <c r="D2" s="3"/>
      <c r="E2" s="3"/>
    </row>
    <row r="4" customFormat="false" ht="42" hidden="false" customHeight="true" outlineLevel="0" collapsed="false">
      <c r="B4" s="4" t="s">
        <v>2</v>
      </c>
      <c r="C4" s="4"/>
      <c r="D4" s="4"/>
      <c r="E4" s="4"/>
    </row>
    <row r="6" customFormat="false" ht="21.75" hidden="false" customHeight="true" outlineLevel="0" collapsed="false">
      <c r="B6" s="5" t="s">
        <v>3</v>
      </c>
      <c r="C6" s="5"/>
    </row>
    <row r="7" customFormat="false" ht="15" hidden="false" customHeight="true" outlineLevel="0" collapsed="false">
      <c r="B7" s="6" t="s">
        <v>4</v>
      </c>
      <c r="C7" s="7" t="n">
        <v>100000</v>
      </c>
    </row>
    <row r="8" customFormat="false" ht="15" hidden="false" customHeight="true" outlineLevel="0" collapsed="false">
      <c r="B8" s="6" t="s">
        <v>5</v>
      </c>
      <c r="C8" s="8" t="n">
        <v>12</v>
      </c>
    </row>
    <row r="9" customFormat="false" ht="15" hidden="false" customHeight="true" outlineLevel="0" collapsed="false">
      <c r="B9" s="6" t="s">
        <v>6</v>
      </c>
      <c r="C9" s="9" t="n">
        <v>8</v>
      </c>
    </row>
    <row r="10" customFormat="false" ht="15" hidden="false" customHeight="true" outlineLevel="0" collapsed="false">
      <c r="B10" s="6" t="s">
        <v>7</v>
      </c>
      <c r="C10" s="10" t="n">
        <v>22</v>
      </c>
    </row>
    <row r="11" customFormat="false" ht="15" hidden="false" customHeight="true" outlineLevel="0" collapsed="false">
      <c r="B11" s="6" t="s">
        <v>8</v>
      </c>
      <c r="C11" s="11" t="n">
        <v>5000000</v>
      </c>
    </row>
    <row r="12" customFormat="false" ht="15" hidden="false" customHeight="true" outlineLevel="0" collapsed="false">
      <c r="B12" s="6" t="s">
        <v>9</v>
      </c>
      <c r="C12" s="12" t="n">
        <v>0.015</v>
      </c>
    </row>
    <row r="14" customFormat="false" ht="21.75" hidden="false" customHeight="true" outlineLevel="0" collapsed="false">
      <c r="B14" s="5" t="s">
        <v>10</v>
      </c>
      <c r="C14" s="5"/>
    </row>
    <row r="15" customFormat="false" ht="15" hidden="false" customHeight="true" outlineLevel="0" collapsed="false">
      <c r="B15" s="6" t="s">
        <v>11</v>
      </c>
      <c r="C15" s="10" t="n">
        <v>0.08</v>
      </c>
    </row>
    <row r="16" customFormat="false" ht="15" hidden="false" customHeight="true" outlineLevel="0" collapsed="false">
      <c r="B16" s="6" t="s">
        <v>12</v>
      </c>
      <c r="C16" s="11" t="n">
        <v>3500</v>
      </c>
    </row>
    <row r="17" customFormat="false" ht="15" hidden="false" customHeight="true" outlineLevel="0" collapsed="false">
      <c r="B17" s="6" t="s">
        <v>13</v>
      </c>
      <c r="C17" s="12" t="n">
        <v>0.9</v>
      </c>
    </row>
    <row r="18" customFormat="false" ht="15" hidden="false" customHeight="true" outlineLevel="0" collapsed="false">
      <c r="B18" s="6" t="s">
        <v>14</v>
      </c>
      <c r="C18" s="12" t="n">
        <v>0.95</v>
      </c>
    </row>
    <row r="19" customFormat="false" ht="15" hidden="false" customHeight="true" outlineLevel="0" collapsed="false">
      <c r="B19" s="6" t="s">
        <v>15</v>
      </c>
      <c r="C19" s="12" t="n">
        <v>0.2</v>
      </c>
    </row>
    <row r="21" customFormat="false" ht="21.75" hidden="false" customHeight="true" outlineLevel="0" collapsed="false">
      <c r="B21" s="5" t="s">
        <v>16</v>
      </c>
      <c r="C21" s="5"/>
    </row>
    <row r="22" customFormat="false" ht="15" hidden="false" customHeight="true" outlineLevel="0" collapsed="false">
      <c r="B22" s="6" t="s">
        <v>17</v>
      </c>
      <c r="C22" s="13" t="n">
        <f aca="false">C7*C15</f>
        <v>8000</v>
      </c>
    </row>
    <row r="23" customFormat="false" ht="15" hidden="false" customHeight="true" outlineLevel="0" collapsed="false">
      <c r="B23" s="6" t="s">
        <v>18</v>
      </c>
      <c r="C23" s="13" t="n">
        <f aca="false">C9*C8*C10</f>
        <v>2112</v>
      </c>
    </row>
    <row r="24" customFormat="false" ht="15" hidden="false" customHeight="true" outlineLevel="0" collapsed="false">
      <c r="B24" s="6" t="s">
        <v>19</v>
      </c>
      <c r="C24" s="13" t="n">
        <f aca="false">C23*(1-C17)</f>
        <v>211.2</v>
      </c>
    </row>
    <row r="25" customFormat="false" ht="15" hidden="false" customHeight="true" outlineLevel="0" collapsed="false">
      <c r="B25" s="6" t="s">
        <v>20</v>
      </c>
      <c r="C25" s="13" t="n">
        <f aca="false">C23-C24</f>
        <v>1900.8</v>
      </c>
    </row>
    <row r="26" customFormat="false" ht="15" hidden="false" customHeight="true" outlineLevel="0" collapsed="false">
      <c r="B26" s="6" t="s">
        <v>21</v>
      </c>
      <c r="C26" s="13" t="n">
        <f aca="false">C11*C12</f>
        <v>75000</v>
      </c>
    </row>
    <row r="27" customFormat="false" ht="15" hidden="false" customHeight="true" outlineLevel="0" collapsed="false">
      <c r="B27" s="6" t="s">
        <v>22</v>
      </c>
      <c r="C27" s="13" t="n">
        <f aca="false">C26*(1-C19)</f>
        <v>60000</v>
      </c>
    </row>
    <row r="28" customFormat="false" ht="15" hidden="false" customHeight="true" outlineLevel="0" collapsed="false">
      <c r="B28" s="6" t="s">
        <v>23</v>
      </c>
      <c r="C28" s="13" t="n">
        <f aca="false">C26-C27</f>
        <v>15000</v>
      </c>
    </row>
    <row r="29" customFormat="false" ht="15" hidden="false" customHeight="true" outlineLevel="0" collapsed="false">
      <c r="B29" s="14" t="s">
        <v>24</v>
      </c>
      <c r="C29" s="15" t="n">
        <f aca="false">C25+C28</f>
        <v>16900.8</v>
      </c>
    </row>
    <row r="30" customFormat="false" ht="26.25" hidden="false" customHeight="true" outlineLevel="0" collapsed="false">
      <c r="B30" s="14" t="s">
        <v>25</v>
      </c>
      <c r="C30" s="15" t="n">
        <f aca="false">C29-C22-C16</f>
        <v>5400.8</v>
      </c>
    </row>
    <row r="31" customFormat="false" ht="15" hidden="false" customHeight="true" outlineLevel="0" collapsed="false">
      <c r="B31" s="14" t="s">
        <v>26</v>
      </c>
      <c r="C31" s="16" t="n">
        <f aca="false">IF((C29-C22)&lt;=0,"n/a",C16/((C29-C22)/12))</f>
        <v>4.71867697285637</v>
      </c>
    </row>
    <row r="32" customFormat="false" ht="15" hidden="false" customHeight="true" outlineLevel="0" collapsed="false">
      <c r="B32" s="14" t="s">
        <v>27</v>
      </c>
      <c r="C32" s="15" t="n">
        <f aca="false">(C29-C22)*3-C16</f>
        <v>23202.4</v>
      </c>
    </row>
    <row r="33" customFormat="false" ht="15" hidden="false" customHeight="true" outlineLevel="0" collapsed="false">
      <c r="B33" s="14" t="s">
        <v>28</v>
      </c>
      <c r="C33" s="17" t="n">
        <f aca="false">IF((C22*3+C16)=0,"n/a",C32/(C22*3+C16))</f>
        <v>0.843723636363636</v>
      </c>
    </row>
    <row r="35" customFormat="false" ht="55.5" hidden="false" customHeight="true" outlineLevel="0" collapsed="false">
      <c r="B35" s="18" t="s">
        <v>29</v>
      </c>
      <c r="C35" s="18"/>
      <c r="D35" s="18"/>
      <c r="E35" s="18"/>
    </row>
  </sheetData>
  <mergeCells count="7">
    <mergeCell ref="B1:E1"/>
    <mergeCell ref="B2:E2"/>
    <mergeCell ref="B4:E4"/>
    <mergeCell ref="B6:C6"/>
    <mergeCell ref="B14:C14"/>
    <mergeCell ref="B21:C21"/>
    <mergeCell ref="B35:E35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3" min="3" style="1" width="90"/>
  </cols>
  <sheetData>
    <row r="1" customFormat="false" ht="19.5" hidden="false" customHeight="true" outlineLevel="0" collapsed="false">
      <c r="B1" s="19" t="s">
        <v>30</v>
      </c>
      <c r="C1" s="19"/>
    </row>
    <row r="3" customFormat="false" ht="60" hidden="false" customHeight="true" outlineLevel="0" collapsed="false">
      <c r="B3" s="20" t="s">
        <v>31</v>
      </c>
      <c r="C3" s="21" t="s">
        <v>32</v>
      </c>
    </row>
    <row r="4" customFormat="false" ht="60" hidden="false" customHeight="true" outlineLevel="0" collapsed="false">
      <c r="B4" s="20" t="s">
        <v>33</v>
      </c>
      <c r="C4" s="21" t="s">
        <v>34</v>
      </c>
    </row>
    <row r="5" customFormat="false" ht="60" hidden="false" customHeight="true" outlineLevel="0" collapsed="false">
      <c r="B5" s="20" t="s">
        <v>35</v>
      </c>
      <c r="C5" s="21" t="s">
        <v>36</v>
      </c>
    </row>
    <row r="6" customFormat="false" ht="60" hidden="false" customHeight="true" outlineLevel="0" collapsed="false">
      <c r="B6" s="20" t="s">
        <v>37</v>
      </c>
      <c r="C6" s="21" t="s">
        <v>38</v>
      </c>
    </row>
    <row r="7" customFormat="false" ht="60" hidden="false" customHeight="true" outlineLevel="0" collapsed="false">
      <c r="B7" s="20" t="s">
        <v>39</v>
      </c>
      <c r="C7" s="21" t="s">
        <v>40</v>
      </c>
    </row>
    <row r="8" customFormat="false" ht="60" hidden="false" customHeight="true" outlineLevel="0" collapsed="false">
      <c r="B8" s="20" t="s">
        <v>41</v>
      </c>
      <c r="C8" s="21" t="s">
        <v>42</v>
      </c>
    </row>
    <row r="9" customFormat="false" ht="60" hidden="false" customHeight="true" outlineLevel="0" collapsed="false">
      <c r="B9" s="20" t="s">
        <v>43</v>
      </c>
      <c r="C9" s="21" t="s">
        <v>44</v>
      </c>
    </row>
    <row r="10" customFormat="false" ht="60" hidden="false" customHeight="true" outlineLevel="0" collapsed="false">
      <c r="B10" s="20" t="s">
        <v>45</v>
      </c>
      <c r="C10" s="21" t="s">
        <v>46</v>
      </c>
    </row>
    <row r="12" customFormat="false" ht="55.5" hidden="false" customHeight="true" outlineLevel="0" collapsed="false">
      <c r="B12" s="22" t="s">
        <v>47</v>
      </c>
      <c r="C12" s="22"/>
    </row>
  </sheetData>
  <mergeCells count="2">
    <mergeCell ref="B1:C1"/>
    <mergeCell ref="B12:C12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2026-07-01T09:00:30Z</dcterms:created>
  <dc:creator>openpyxl</dc:creator>
  <dc:description/>
  <dc:language>en-US</dc:language>
  <cp:lastModifiedBy/>
  <dcterms:modified xsi:type="dcterms:W3CDTF">2026-07-01T09:02:01Z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